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.turdibekov.MKBUZ\Downloads\"/>
    </mc:Choice>
  </mc:AlternateContent>
  <bookViews>
    <workbookView xWindow="0" yWindow="0" windowWidth="28800" windowHeight="12030"/>
  </bookViews>
  <sheets>
    <sheet name="1-чорак 2022" sheetId="1" r:id="rId1"/>
  </sheets>
  <definedNames>
    <definedName name="_xlnm.Print_Area" localSheetId="0">'1-чорак 2022'!$A$1:$H$146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7" i="1" l="1"/>
  <c r="G73" i="1"/>
  <c r="G83" i="1" s="1"/>
  <c r="G71" i="1"/>
  <c r="G58" i="1"/>
  <c r="G40" i="1"/>
  <c r="G36" i="1"/>
  <c r="G31" i="1"/>
  <c r="G137" i="1"/>
  <c r="G127" i="1"/>
  <c r="G120" i="1"/>
  <c r="G109" i="1"/>
  <c r="G110" i="1" s="1"/>
  <c r="G105" i="1"/>
  <c r="G98" i="1"/>
  <c r="G84" i="1" l="1"/>
  <c r="G111" i="1"/>
</calcChain>
</file>

<file path=xl/sharedStrings.xml><?xml version="1.0" encoding="utf-8"?>
<sst xmlns="http://schemas.openxmlformats.org/spreadsheetml/2006/main" count="154" uniqueCount="150">
  <si>
    <t>11. СОФ ФОЙДА (ЗАРАР)</t>
  </si>
  <si>
    <t xml:space="preserve">       б. Фойдага бошқа ўзгартиришлар, хужжатсиз</t>
  </si>
  <si>
    <t xml:space="preserve">       а. Кўзда тутилмаган фойда ёки зарарлар, хужжатсиз</t>
  </si>
  <si>
    <t>10. ТУЗАТИШЛАРГАЧА БЎЛГАН ФОЙДА</t>
  </si>
  <si>
    <t xml:space="preserve">      а. Фойда солиғини бахолаш </t>
  </si>
  <si>
    <t>9. СОЛИҚЛАРНИ ТЎЛАНГУНГАЧА ВА БОШҚА ҚЎШИМЧАЛАР КИРИТИЛГУНГАЧА БЎЛГАН СОФ ФОЙДА</t>
  </si>
  <si>
    <t>8. НОКРЕДИТ ЗАРАРЛАРНИ БАХОЛАШ</t>
  </si>
  <si>
    <t xml:space="preserve">    з. Жами операцион харажатлар</t>
  </si>
  <si>
    <t xml:space="preserve">    ж. Суғурта, солиқ ва бошқа харажатлар</t>
  </si>
  <si>
    <t xml:space="preserve">    е. Эскириш харажатлари</t>
  </si>
  <si>
    <t xml:space="preserve">    д. Репрезентация ва хайрия</t>
  </si>
  <si>
    <t xml:space="preserve">    г. Маъмурий харажатлар</t>
  </si>
  <si>
    <t xml:space="preserve">    в. Хизмат сафари ва транспорт харажатлари</t>
  </si>
  <si>
    <t xml:space="preserve">    б. Ижара ва таъминот харажатлари</t>
  </si>
  <si>
    <t xml:space="preserve">    а. Банк хизматчиларининг иш ҳақи ва уларга қилинган бошқа харажатлар</t>
  </si>
  <si>
    <t>7. ОПЕРАЦИОН ХАРАЖАТЛАР</t>
  </si>
  <si>
    <t>6.  ОПЕРАЦИОН ХАРАЖАТЛАРГАЧА БЎЛГАН СОФ ФОЙДА</t>
  </si>
  <si>
    <t xml:space="preserve">     е. Жами фоизсиз харажатлар</t>
  </si>
  <si>
    <t xml:space="preserve">     д. Бошқа фоизсиз харажатлар</t>
  </si>
  <si>
    <t xml:space="preserve">     г. Инвестициялардан зарарлар</t>
  </si>
  <si>
    <t xml:space="preserve">     в.  Олди-сотди хисобварақлардаги зарарлар</t>
  </si>
  <si>
    <t xml:space="preserve">     б. Хорижий валюталардаги харажатлар</t>
  </si>
  <si>
    <t xml:space="preserve">     а. Кўрсатилган хизматлар ва воситачилик учун қилинган харажатлар</t>
  </si>
  <si>
    <t>5. ФОИЗСИЗ ХАРАЖАТЛАР</t>
  </si>
  <si>
    <t xml:space="preserve">     е. Жами фоизсиз даромадлар</t>
  </si>
  <si>
    <t xml:space="preserve">     д. Бошқа фоизсиз даромадлар</t>
  </si>
  <si>
    <t xml:space="preserve">     г. Инвестициялардан олинган фойда ва дивидендлар</t>
  </si>
  <si>
    <t xml:space="preserve">     в. Тижорат операцияларидан олинган фойда </t>
  </si>
  <si>
    <t xml:space="preserve">     б. Хорижий валюталардан фойда</t>
  </si>
  <si>
    <t xml:space="preserve">     а. Кўрсатилган хизматлар ва воситачилик учун олинган даромадлар</t>
  </si>
  <si>
    <t>4. ФОИЗСИЗ ДАРОМАДЛАР</t>
  </si>
  <si>
    <t xml:space="preserve">  б. Кредит ва лизинг бўйича кўрилиши мумкин бўлган зарарни баҳолашдан сўнг соф фоизли даромадлар</t>
  </si>
  <si>
    <t xml:space="preserve">  а. Минус: Кредит ва лизинг буйича кўрилиши мумкин бўлган зарарларни баҳолаш</t>
  </si>
  <si>
    <t>3. КРЕДИТ ВА ЛИЗИНГ БЎЙИЧА КЎРИЛИШИ МУМКИН БЎЛГАН ЗАРАРНИ БАҲОЛАШГАЧА БЎЛГАН СОФ ФОИЗЛИ ДАРОМАДЛАР</t>
  </si>
  <si>
    <t xml:space="preserve">     л. Жами фоизли харажатлар</t>
  </si>
  <si>
    <t xml:space="preserve">     к. Жами кредит ва бошқа қарздорликлар бўйича фоизли харажатлар</t>
  </si>
  <si>
    <t xml:space="preserve">     и. Бошқа фоизли харажатлар</t>
  </si>
  <si>
    <t xml:space="preserve">     з. Қимматли қоғозларни қайтадан сотиб олиш шарти билан тузилган олди-сотди келишувлардан фоизли харажат</t>
  </si>
  <si>
    <t xml:space="preserve">     ж. Кредит мажбуриятлари буйича фоизли харажатлар</t>
  </si>
  <si>
    <t xml:space="preserve">     е. Жами депозитлар буйича фоизли харажатлар</t>
  </si>
  <si>
    <t xml:space="preserve">     д. Бошқа банкларнинг ҳисобварақлари буйича фоизли харажатлар</t>
  </si>
  <si>
    <t xml:space="preserve">     г. Ўз.Р.МБнинг ҳисобварақлари буйича фоизли харажатлар</t>
  </si>
  <si>
    <t xml:space="preserve">     в. Муддатли депозитлар буйича фоизли харажатлар</t>
  </si>
  <si>
    <t xml:space="preserve">     б. Жамғарма депозитлар буйича фоизли харажатлар</t>
  </si>
  <si>
    <t xml:space="preserve">     а. Талаб қилиб олингунча фоизли харажатлар</t>
  </si>
  <si>
    <t>2. ФОИЗЛИ ХАРАЖАТЛАР</t>
  </si>
  <si>
    <t xml:space="preserve">    л. Жами фоизли даромадлар</t>
  </si>
  <si>
    <t xml:space="preserve">    к. Бошқа фоизли даромадлар</t>
  </si>
  <si>
    <t xml:space="preserve">    и. Қимматли қоғозларни қайтадан сотиб олиш шарти билан тузилган олди-сотди келишувлардан фоизли даромад</t>
  </si>
  <si>
    <t xml:space="preserve">    з. Фоиз, Дисконт, кредит ва лизинг операцияларга бадаллар</t>
  </si>
  <si>
    <t xml:space="preserve">    ж. Шу банкнинг сўндирилмаган акцептлари бўйича мижоз мажбуриятлари юзасидан фоизли даромадлар </t>
  </si>
  <si>
    <t xml:space="preserve">    е. Мижоз мажбуриятлари бўйича фоизли даромадлар</t>
  </si>
  <si>
    <t xml:space="preserve">    д. Олди-сотди қимматли қоғозлардан фоизли даромад</t>
  </si>
  <si>
    <t xml:space="preserve">    г. Амортизацияланган қиймати бўйича баҳоланадиган қарз қимматли қоғозларга қилинган инвестициялар бўйича фоизли даромадлар</t>
  </si>
  <si>
    <t xml:space="preserve">    в. Сотиб олинган векселлар буйича фоизли даромадлар</t>
  </si>
  <si>
    <t xml:space="preserve">    б. Бошқа банклардаги ҳисобварақларидан фоизли даромадлар</t>
  </si>
  <si>
    <t xml:space="preserve">    a. Ўз.Р.МБдаги ҳисобварақлардан фоизли даромадлар</t>
  </si>
  <si>
    <t>1. ФОИЗЛИ ДАРОМАДЛАР</t>
  </si>
  <si>
    <t>Минг сўмда</t>
  </si>
  <si>
    <t>Категория</t>
  </si>
  <si>
    <t>31. Жами мажбуриятлар ва хусусий капитал</t>
  </si>
  <si>
    <t>30. Жами хусусий капитал</t>
  </si>
  <si>
    <t xml:space="preserve">29. Тақсимланмаган фойда </t>
  </si>
  <si>
    <t xml:space="preserve">     в. Бошқа захира ва фондлар </t>
  </si>
  <si>
    <t xml:space="preserve">     б. Девальвация учун заҳира</t>
  </si>
  <si>
    <t xml:space="preserve">     а.1. Булардан стандарт активлар буйича заҳира</t>
  </si>
  <si>
    <t xml:space="preserve">     а. Умумий заҳира фонди</t>
  </si>
  <si>
    <t>28. ЗАҲИРА КАПИТАЛИ</t>
  </si>
  <si>
    <t>27. ҚЎШИМЧА КАПИТАЛ</t>
  </si>
  <si>
    <t xml:space="preserve">     б.Акциялар - Имтиёзли</t>
  </si>
  <si>
    <t xml:space="preserve">     а. Акциялар - Оддий</t>
  </si>
  <si>
    <t>26. Устав капитали</t>
  </si>
  <si>
    <t>ХУСУСИЙ КАПИТАЛ</t>
  </si>
  <si>
    <t>25. Жами мажбуриятлар</t>
  </si>
  <si>
    <t>24. Бошқа мажбуриятлар</t>
  </si>
  <si>
    <t>23. Тўланиши лозим бўлган ҳисобланган фоизлар</t>
  </si>
  <si>
    <t>22. Субординарланган қарз мажбуриятлари</t>
  </si>
  <si>
    <t>21. Кредит ва лизинг операциялар буйича мажбуриятлар</t>
  </si>
  <si>
    <t>20. Қайта сотиб олиш шарти билан сотилган қимматли қоғозлар</t>
  </si>
  <si>
    <t>19. Бошқа банкларнинг ҳисобварақлари</t>
  </si>
  <si>
    <t>18. Ўз.Р.МБнинг ҳисобварақлари</t>
  </si>
  <si>
    <t>17. Муддатли депозитлар</t>
  </si>
  <si>
    <t>16. Жамғарма депозитлар</t>
  </si>
  <si>
    <t>15. Талаб қилиб олингунча сақланадиган депозитлар</t>
  </si>
  <si>
    <t>МАЖБУРИЯТЛАР</t>
  </si>
  <si>
    <t>МАЖБУРИЯТЛАР ВА ХУСУСИЙ КАПИТАЛ</t>
  </si>
  <si>
    <t>14. Жами активлар</t>
  </si>
  <si>
    <t>13. Бошқа активлар</t>
  </si>
  <si>
    <t>г. Банкнинг бошқа хусусий мулклари, соф</t>
  </si>
  <si>
    <t xml:space="preserve">в. Минус: Банкнинг бошқа хусусий мулкларидан кўрилиши мумкин бўлган зарарларни қоплаш заҳираси </t>
  </si>
  <si>
    <t xml:space="preserve">     б. Кредит хисоб-китобларида сотиб олинган бошқа активлар</t>
  </si>
  <si>
    <t xml:space="preserve">     а. Кўчмас мулкка қилинган инвестиция</t>
  </si>
  <si>
    <t>12. Банкнинг бошқа хусусий мулклари</t>
  </si>
  <si>
    <t xml:space="preserve">11. Активлар бўйича ҳисобланган фоизлар </t>
  </si>
  <si>
    <t>10. Асосий воситалар, соф</t>
  </si>
  <si>
    <t>9. Молиявий инструментлар бўйича мижозларнинг мажбуриятлари</t>
  </si>
  <si>
    <t xml:space="preserve">      в. Сотиб олинган векселлар, хужжатсиз</t>
  </si>
  <si>
    <t xml:space="preserve">       б. Минус: Сотиб олинган векселлардан кўрилиши мумкин бўлган зарарларни қоплаш заҳираси </t>
  </si>
  <si>
    <t>8.   а. Сотиб олинган векселлар</t>
  </si>
  <si>
    <t xml:space="preserve">      г. Кредит ва лизинг операциялари, хужжатсиз</t>
  </si>
  <si>
    <t xml:space="preserve">      в. Минус: Кредит ва лизингдан кўрилиши мумкин бўлган зарарларни қоплаш заҳираси </t>
  </si>
  <si>
    <t xml:space="preserve">      б. Лизинг операциялари, Брутто</t>
  </si>
  <si>
    <t xml:space="preserve">      а. Брутто кредитлар</t>
  </si>
  <si>
    <t>7. Кредит ва лизинг операциялари</t>
  </si>
  <si>
    <t>6. Қайта сотиб олиш шарти билан харид қилинган қимматли қоғозлар</t>
  </si>
  <si>
    <t xml:space="preserve">     в. Инвестициялар, соф</t>
  </si>
  <si>
    <t xml:space="preserve">     б. Минус: инвестициялардан кўрилиши мумкин бўлган зарарларни қоплаш заҳираси </t>
  </si>
  <si>
    <t>5   а. Инвестициялар</t>
  </si>
  <si>
    <t xml:space="preserve">     г. Олди-сотди хисобрақамлар, хужжатсиз</t>
  </si>
  <si>
    <t xml:space="preserve">     в. Минус: Савдодан кўрилиши мумкин бўлган зарарларни қоплаш заҳираси</t>
  </si>
  <si>
    <t xml:space="preserve">     б. Қимматбаҳо металлар,тангалар,тошлар</t>
  </si>
  <si>
    <t xml:space="preserve">     а. Қимматли қоғозлар</t>
  </si>
  <si>
    <t>4. Олди-сотди хисобварақлар</t>
  </si>
  <si>
    <t>3. Банкнинг бошқа банклардаги ҳисобварақлари</t>
  </si>
  <si>
    <t>2. Ўз.Р.МБдаги ҳисобварақлар</t>
  </si>
  <si>
    <t>1. Кассадаги нақд пул ва бошқа тўлов ҳужжатлари</t>
  </si>
  <si>
    <t>АКТИВЛАР</t>
  </si>
  <si>
    <t>МҲОБТ:</t>
  </si>
  <si>
    <t>ХХТУТ:</t>
  </si>
  <si>
    <t>КТУТ:</t>
  </si>
  <si>
    <t>МШТ:</t>
  </si>
  <si>
    <t>давлат солиқ хизмати органи томонидан берилган (СТИР):</t>
  </si>
  <si>
    <t>рўйхатдан ўтказувчи орган томонидан берилган:</t>
  </si>
  <si>
    <t>РЎЙХАТДАН ЎТКАЗИШ ВА ИДЕНТИФИКАЦИЯ РАҚАМЛАРИ:</t>
  </si>
  <si>
    <t>МФО:</t>
  </si>
  <si>
    <t>Ҳисоб рақами:</t>
  </si>
  <si>
    <t>Хизмат кўрсатувчи банкнинг номи:</t>
  </si>
  <si>
    <t>БАНК РЕКВИЗИТЛАРИ</t>
  </si>
  <si>
    <t>Расмий веб-сайти:</t>
  </si>
  <si>
    <r>
      <t>Электрон почта манзили:</t>
    </r>
    <r>
      <rPr>
        <sz val="10"/>
        <color theme="1"/>
        <rFont val="Times New Roman"/>
        <family val="1"/>
        <charset val="204"/>
      </rPr>
      <t xml:space="preserve"> </t>
    </r>
  </si>
  <si>
    <t>Почта манзили:</t>
  </si>
  <si>
    <t>Жойлашган ери:</t>
  </si>
  <si>
    <t>АЛОҚА МАЪЛУМОТЛАРИ</t>
  </si>
  <si>
    <r>
      <t>Биржа тикерининг номи:</t>
    </r>
    <r>
      <rPr>
        <sz val="10"/>
        <color theme="1"/>
        <rFont val="Times New Roman"/>
        <family val="1"/>
        <charset val="204"/>
      </rPr>
      <t xml:space="preserve"> </t>
    </r>
  </si>
  <si>
    <t>Қисқартирилган:</t>
  </si>
  <si>
    <t>Тўлиқ:</t>
  </si>
  <si>
    <t>ЭМИТЕНТНИНГ НОМИ</t>
  </si>
  <si>
    <t xml:space="preserve">                “МИКРОКРЕДИТБАНК” АТБНИНГ 2023 ЙИЛ 1 ЧОРАК ЯКУНЛАРИ БЎЙИЧА ҲИСОБОТИ</t>
  </si>
  <si>
    <t>“Микрокредитбанк” акциядорлик тижорат банки</t>
  </si>
  <si>
    <t>“Микрокредитбанк” АТБ</t>
  </si>
  <si>
    <t>MCBA</t>
  </si>
  <si>
    <t>100096, Тошкент шаҳар, Чилонзор тумани, Лутфий кўчаси, 14 уй</t>
  </si>
  <si>
    <t>www.mkbank.uz</t>
  </si>
  <si>
    <t>info@mikrokreditbank.uz</t>
  </si>
  <si>
    <t xml:space="preserve"> 00433</t>
  </si>
  <si>
    <t>Стандарт деб таснифланган активлар бўйича яратилган захиралар</t>
  </si>
  <si>
    <r>
      <t>БАНКЛАР УЧУН</t>
    </r>
    <r>
      <rPr>
        <b/>
        <sz val="10"/>
        <color theme="1"/>
        <rFont val="Times New Roman"/>
        <family val="1"/>
        <charset val="204"/>
      </rPr>
      <t xml:space="preserve"> МОЛИЯВИЙ НАТИЖАЛАР ТЎҒРИСИДАГИ ҲИСОБОТ </t>
    </r>
  </si>
  <si>
    <t>БАНКЛАР УЧУН БУХГАЛТЕРИЯ БАЛАНСИ</t>
  </si>
  <si>
    <t xml:space="preserve">Тошкент шаҳар Статистика Бошқармасининг 2009 йил 20 июль </t>
  </si>
  <si>
    <t xml:space="preserve">031665-сонли гувоҳномаси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</si>
</sst>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,##0_р_._-;\-* #,##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0" fillId="2" borderId="0" xfId="0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/>
    <xf numFmtId="0" fontId="9" fillId="2" borderId="4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vertical="center" wrapText="1"/>
    </xf>
    <xf numFmtId="165" fontId="9" fillId="2" borderId="3" xfId="1" applyNumberFormat="1" applyFont="1" applyFill="1" applyBorder="1" applyAlignment="1">
      <alignment horizontal="left" vertical="center" wrapText="1"/>
    </xf>
    <xf numFmtId="165" fontId="9" fillId="2" borderId="2" xfId="1" applyNumberFormat="1" applyFont="1" applyFill="1" applyBorder="1" applyAlignment="1">
      <alignment horizontal="left" vertical="center" wrapText="1"/>
    </xf>
    <xf numFmtId="165" fontId="9" fillId="2" borderId="1" xfId="1" applyNumberFormat="1" applyFont="1" applyFill="1" applyBorder="1" applyAlignment="1">
      <alignment horizontal="left" vertical="center" wrapText="1"/>
    </xf>
    <xf numFmtId="0" fontId="0" fillId="0" borderId="0" xfId="0"/>
    <xf numFmtId="0" fontId="5" fillId="0" borderId="0" xfId="0" applyFont="1" applyAlignment="1">
      <alignment horizontal="justify" vertical="center"/>
    </xf>
    <xf numFmtId="164" fontId="9" fillId="2" borderId="15" xfId="1" applyFont="1" applyFill="1" applyBorder="1" applyAlignment="1">
      <alignment horizontal="center" vertical="center" wrapText="1"/>
    </xf>
    <xf numFmtId="164" fontId="7" fillId="2" borderId="15" xfId="1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13" fillId="2" borderId="0" xfId="0" applyFont="1" applyFill="1" applyAlignment="1">
      <alignment vertical="top" wrapText="1"/>
    </xf>
    <xf numFmtId="0" fontId="13" fillId="0" borderId="0" xfId="0" applyFont="1"/>
    <xf numFmtId="0" fontId="13" fillId="0" borderId="0" xfId="0" applyFont="1" applyAlignment="1">
      <alignment horizontal="left"/>
    </xf>
    <xf numFmtId="0" fontId="13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9" fillId="2" borderId="10" xfId="0" applyFont="1" applyFill="1" applyBorder="1" applyAlignment="1">
      <alignment vertical="center" wrapText="1"/>
    </xf>
    <xf numFmtId="0" fontId="9" fillId="2" borderId="9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11" fillId="2" borderId="3" xfId="2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wrapText="1"/>
    </xf>
    <xf numFmtId="0" fontId="1" fillId="2" borderId="8" xfId="0" applyFont="1" applyFill="1" applyBorder="1" applyAlignment="1">
      <alignment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vertical="center" wrapText="1"/>
    </xf>
    <xf numFmtId="0" fontId="7" fillId="2" borderId="9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horizontal="left" vertical="center" wrapText="1" indent="1"/>
    </xf>
    <xf numFmtId="0" fontId="9" fillId="2" borderId="2" xfId="0" applyFont="1" applyFill="1" applyBorder="1" applyAlignment="1">
      <alignment horizontal="left" vertical="center" wrapText="1" indent="1"/>
    </xf>
    <xf numFmtId="0" fontId="9" fillId="2" borderId="1" xfId="0" applyFont="1" applyFill="1" applyBorder="1" applyAlignment="1">
      <alignment horizontal="left" vertical="center" wrapText="1" indent="1"/>
    </xf>
    <xf numFmtId="0" fontId="9" fillId="2" borderId="10" xfId="0" applyFont="1" applyFill="1" applyBorder="1" applyAlignment="1">
      <alignment horizontal="left" vertical="center" wrapText="1" indent="1"/>
    </xf>
    <xf numFmtId="0" fontId="9" fillId="2" borderId="9" xfId="0" applyFont="1" applyFill="1" applyBorder="1" applyAlignment="1">
      <alignment horizontal="left" vertical="center" wrapText="1" indent="1"/>
    </xf>
    <xf numFmtId="0" fontId="9" fillId="2" borderId="8" xfId="0" applyFont="1" applyFill="1" applyBorder="1" applyAlignment="1">
      <alignment horizontal="left" vertical="center" wrapText="1" inden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mikrokreditbank.uz" TargetMode="External"/><Relationship Id="rId1" Type="http://schemas.openxmlformats.org/officeDocument/2006/relationships/hyperlink" Target="http://www.mkbank.u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4"/>
  <sheetViews>
    <sheetView tabSelected="1" view="pageBreakPreview" zoomScale="130" zoomScaleNormal="130" zoomScaleSheetLayoutView="130" workbookViewId="0">
      <selection activeCell="D150" sqref="D150:E150"/>
    </sheetView>
  </sheetViews>
  <sheetFormatPr defaultRowHeight="15" x14ac:dyDescent="0.25"/>
  <cols>
    <col min="1" max="1" width="9.140625" customWidth="1"/>
    <col min="2" max="3" width="2.140625" customWidth="1"/>
    <col min="4" max="4" width="30.42578125" customWidth="1"/>
    <col min="5" max="5" width="47.140625" customWidth="1"/>
    <col min="6" max="7" width="18.7109375" customWidth="1"/>
    <col min="9" max="9" width="11.7109375" bestFit="1" customWidth="1"/>
  </cols>
  <sheetData>
    <row r="1" spans="1:7" s="14" customFormat="1" x14ac:dyDescent="0.25"/>
    <row r="2" spans="1:7" ht="15" customHeight="1" x14ac:dyDescent="0.25">
      <c r="A2" s="25" t="s">
        <v>137</v>
      </c>
      <c r="B2" s="25"/>
      <c r="C2" s="25"/>
      <c r="D2" s="25"/>
      <c r="E2" s="25"/>
      <c r="F2" s="25"/>
      <c r="G2" s="25"/>
    </row>
    <row r="3" spans="1:7" ht="15.75" customHeight="1" thickBot="1" x14ac:dyDescent="0.3">
      <c r="A3" s="25"/>
      <c r="B3" s="25"/>
      <c r="C3" s="25"/>
      <c r="D3" s="25"/>
      <c r="E3" s="25"/>
      <c r="F3" s="25"/>
      <c r="G3" s="25"/>
    </row>
    <row r="4" spans="1:7" ht="15.75" thickBot="1" x14ac:dyDescent="0.3">
      <c r="B4" s="26">
        <v>1</v>
      </c>
      <c r="C4" s="27"/>
      <c r="D4" s="32" t="s">
        <v>136</v>
      </c>
      <c r="E4" s="33"/>
      <c r="F4" s="33"/>
      <c r="G4" s="34"/>
    </row>
    <row r="5" spans="1:7" ht="15.75" customHeight="1" thickBot="1" x14ac:dyDescent="0.3">
      <c r="B5" s="28"/>
      <c r="C5" s="29"/>
      <c r="D5" s="8" t="s">
        <v>135</v>
      </c>
      <c r="E5" s="35" t="s">
        <v>138</v>
      </c>
      <c r="F5" s="36"/>
      <c r="G5" s="37"/>
    </row>
    <row r="6" spans="1:7" ht="15.75" thickBot="1" x14ac:dyDescent="0.3">
      <c r="B6" s="28"/>
      <c r="C6" s="29"/>
      <c r="D6" s="8" t="s">
        <v>134</v>
      </c>
      <c r="E6" s="35" t="s">
        <v>139</v>
      </c>
      <c r="F6" s="36"/>
      <c r="G6" s="37"/>
    </row>
    <row r="7" spans="1:7" ht="15.75" thickBot="1" x14ac:dyDescent="0.3">
      <c r="B7" s="30"/>
      <c r="C7" s="31"/>
      <c r="D7" s="8" t="s">
        <v>133</v>
      </c>
      <c r="E7" s="35" t="s">
        <v>140</v>
      </c>
      <c r="F7" s="36"/>
      <c r="G7" s="37"/>
    </row>
    <row r="8" spans="1:7" ht="15.75" thickBot="1" x14ac:dyDescent="0.3">
      <c r="B8" s="26">
        <v>2</v>
      </c>
      <c r="C8" s="27"/>
      <c r="D8" s="32" t="s">
        <v>132</v>
      </c>
      <c r="E8" s="33"/>
      <c r="F8" s="33"/>
      <c r="G8" s="34"/>
    </row>
    <row r="9" spans="1:7" ht="15" customHeight="1" thickBot="1" x14ac:dyDescent="0.3">
      <c r="B9" s="28"/>
      <c r="C9" s="29"/>
      <c r="D9" s="10" t="s">
        <v>131</v>
      </c>
      <c r="E9" s="38" t="s">
        <v>141</v>
      </c>
      <c r="F9" s="39"/>
      <c r="G9" s="40"/>
    </row>
    <row r="10" spans="1:7" ht="15" customHeight="1" thickBot="1" x14ac:dyDescent="0.3">
      <c r="B10" s="28"/>
      <c r="C10" s="29"/>
      <c r="D10" s="10" t="s">
        <v>130</v>
      </c>
      <c r="E10" s="38" t="s">
        <v>141</v>
      </c>
      <c r="F10" s="39"/>
      <c r="G10" s="40"/>
    </row>
    <row r="11" spans="1:7" ht="15.75" thickBot="1" x14ac:dyDescent="0.3">
      <c r="B11" s="28"/>
      <c r="C11" s="29"/>
      <c r="D11" s="9" t="s">
        <v>129</v>
      </c>
      <c r="E11" s="41" t="s">
        <v>143</v>
      </c>
      <c r="F11" s="36"/>
      <c r="G11" s="37"/>
    </row>
    <row r="12" spans="1:7" ht="15.75" thickBot="1" x14ac:dyDescent="0.3">
      <c r="B12" s="30"/>
      <c r="C12" s="31"/>
      <c r="D12" s="8" t="s">
        <v>128</v>
      </c>
      <c r="E12" s="41" t="s">
        <v>142</v>
      </c>
      <c r="F12" s="36"/>
      <c r="G12" s="37"/>
    </row>
    <row r="13" spans="1:7" ht="15.75" thickBot="1" x14ac:dyDescent="0.3">
      <c r="B13" s="26">
        <v>3</v>
      </c>
      <c r="C13" s="27"/>
      <c r="D13" s="32" t="s">
        <v>127</v>
      </c>
      <c r="E13" s="33"/>
      <c r="F13" s="33"/>
      <c r="G13" s="34"/>
    </row>
    <row r="14" spans="1:7" ht="31.5" customHeight="1" thickBot="1" x14ac:dyDescent="0.3">
      <c r="B14" s="28"/>
      <c r="C14" s="29"/>
      <c r="D14" s="8" t="s">
        <v>126</v>
      </c>
      <c r="E14" s="35" t="s">
        <v>139</v>
      </c>
      <c r="F14" s="36"/>
      <c r="G14" s="37"/>
    </row>
    <row r="15" spans="1:7" ht="15.75" thickBot="1" x14ac:dyDescent="0.3">
      <c r="B15" s="28"/>
      <c r="C15" s="29"/>
      <c r="D15" s="8" t="s">
        <v>125</v>
      </c>
      <c r="E15" s="11">
        <v>1.6103000100000399E+19</v>
      </c>
      <c r="F15" s="12"/>
      <c r="G15" s="13"/>
    </row>
    <row r="16" spans="1:7" ht="15.75" thickBot="1" x14ac:dyDescent="0.3">
      <c r="B16" s="30"/>
      <c r="C16" s="31"/>
      <c r="D16" s="8" t="s">
        <v>124</v>
      </c>
      <c r="E16" s="59" t="s">
        <v>144</v>
      </c>
      <c r="F16" s="60"/>
      <c r="G16" s="61"/>
    </row>
    <row r="17" spans="2:7" ht="15.75" customHeight="1" thickBot="1" x14ac:dyDescent="0.3">
      <c r="B17" s="26">
        <v>4</v>
      </c>
      <c r="C17" s="27"/>
      <c r="D17" s="32" t="s">
        <v>123</v>
      </c>
      <c r="E17" s="33"/>
      <c r="F17" s="33"/>
      <c r="G17" s="34"/>
    </row>
    <row r="18" spans="2:7" ht="15" customHeight="1" x14ac:dyDescent="0.25">
      <c r="B18" s="28"/>
      <c r="C18" s="29"/>
      <c r="D18" s="62" t="s">
        <v>122</v>
      </c>
      <c r="E18" s="38" t="s">
        <v>148</v>
      </c>
      <c r="F18" s="39"/>
      <c r="G18" s="40"/>
    </row>
    <row r="19" spans="2:7" ht="15.75" thickBot="1" x14ac:dyDescent="0.3">
      <c r="B19" s="28"/>
      <c r="C19" s="29"/>
      <c r="D19" s="63"/>
      <c r="E19" s="64" t="s">
        <v>149</v>
      </c>
      <c r="F19" s="65"/>
      <c r="G19" s="66"/>
    </row>
    <row r="20" spans="2:7" ht="26.25" thickBot="1" x14ac:dyDescent="0.3">
      <c r="B20" s="28"/>
      <c r="C20" s="29"/>
      <c r="D20" s="8" t="s">
        <v>121</v>
      </c>
      <c r="E20" s="42">
        <v>200547792</v>
      </c>
      <c r="F20" s="43"/>
      <c r="G20" s="44"/>
    </row>
    <row r="21" spans="2:7" ht="15.75" thickBot="1" x14ac:dyDescent="0.3">
      <c r="B21" s="28"/>
      <c r="C21" s="29"/>
      <c r="D21" s="7" t="s">
        <v>120</v>
      </c>
      <c r="E21" s="67">
        <v>144</v>
      </c>
      <c r="F21" s="68"/>
      <c r="G21" s="69"/>
    </row>
    <row r="22" spans="2:7" ht="15.75" thickBot="1" x14ac:dyDescent="0.3">
      <c r="B22" s="28"/>
      <c r="C22" s="29"/>
      <c r="D22" s="7" t="s">
        <v>119</v>
      </c>
      <c r="E22" s="35">
        <v>1150</v>
      </c>
      <c r="F22" s="36"/>
      <c r="G22" s="37"/>
    </row>
    <row r="23" spans="2:7" ht="15.75" thickBot="1" x14ac:dyDescent="0.3">
      <c r="B23" s="28"/>
      <c r="C23" s="29"/>
      <c r="D23" s="7" t="s">
        <v>118</v>
      </c>
      <c r="E23" s="35">
        <v>96120</v>
      </c>
      <c r="F23" s="36"/>
      <c r="G23" s="37"/>
    </row>
    <row r="24" spans="2:7" ht="15.75" thickBot="1" x14ac:dyDescent="0.3">
      <c r="B24" s="30"/>
      <c r="C24" s="31"/>
      <c r="D24" s="7" t="s">
        <v>117</v>
      </c>
      <c r="E24" s="35">
        <v>1726294</v>
      </c>
      <c r="F24" s="36"/>
      <c r="G24" s="37"/>
    </row>
    <row r="25" spans="2:7" ht="15.75" customHeight="1" thickBot="1" x14ac:dyDescent="0.3">
      <c r="B25" s="45">
        <v>5</v>
      </c>
      <c r="C25" s="46"/>
      <c r="D25" s="32" t="s">
        <v>147</v>
      </c>
      <c r="E25" s="33"/>
      <c r="F25" s="33"/>
      <c r="G25" s="34"/>
    </row>
    <row r="26" spans="2:7" ht="15.75" customHeight="1" thickBot="1" x14ac:dyDescent="0.3">
      <c r="B26" s="47"/>
      <c r="C26" s="48"/>
      <c r="D26" s="51" t="s">
        <v>59</v>
      </c>
      <c r="E26" s="52"/>
      <c r="F26" s="53" t="s">
        <v>58</v>
      </c>
      <c r="G26" s="54"/>
    </row>
    <row r="27" spans="2:7" ht="15.75" thickBot="1" x14ac:dyDescent="0.3">
      <c r="B27" s="47"/>
      <c r="C27" s="48"/>
      <c r="D27" s="55" t="s">
        <v>116</v>
      </c>
      <c r="E27" s="56"/>
      <c r="F27" s="57"/>
      <c r="G27" s="58"/>
    </row>
    <row r="28" spans="2:7" ht="15.75" customHeight="1" thickBot="1" x14ac:dyDescent="0.3">
      <c r="B28" s="47"/>
      <c r="C28" s="48"/>
      <c r="D28" s="42" t="s">
        <v>115</v>
      </c>
      <c r="E28" s="43"/>
      <c r="F28" s="44"/>
      <c r="G28" s="16">
        <v>438991661</v>
      </c>
    </row>
    <row r="29" spans="2:7" ht="15.75" thickBot="1" x14ac:dyDescent="0.3">
      <c r="B29" s="47"/>
      <c r="C29" s="48"/>
      <c r="D29" s="42" t="s">
        <v>114</v>
      </c>
      <c r="E29" s="43"/>
      <c r="F29" s="44"/>
      <c r="G29" s="16">
        <v>361439460</v>
      </c>
    </row>
    <row r="30" spans="2:7" ht="15.75" customHeight="1" thickBot="1" x14ac:dyDescent="0.3">
      <c r="B30" s="47"/>
      <c r="C30" s="48"/>
      <c r="D30" s="42" t="s">
        <v>113</v>
      </c>
      <c r="E30" s="43"/>
      <c r="F30" s="44"/>
      <c r="G30" s="16">
        <v>835327733</v>
      </c>
    </row>
    <row r="31" spans="2:7" ht="15.75" thickBot="1" x14ac:dyDescent="0.3">
      <c r="B31" s="47"/>
      <c r="C31" s="48"/>
      <c r="D31" s="42" t="s">
        <v>112</v>
      </c>
      <c r="E31" s="43"/>
      <c r="F31" s="44"/>
      <c r="G31" s="16">
        <f>+G32+G33+G34+G35</f>
        <v>599344782</v>
      </c>
    </row>
    <row r="32" spans="2:7" ht="15.75" thickBot="1" x14ac:dyDescent="0.3">
      <c r="B32" s="47"/>
      <c r="C32" s="48"/>
      <c r="D32" s="42" t="s">
        <v>111</v>
      </c>
      <c r="E32" s="43"/>
      <c r="F32" s="44"/>
      <c r="G32" s="16">
        <v>608794000</v>
      </c>
    </row>
    <row r="33" spans="2:7" ht="15.75" customHeight="1" thickBot="1" x14ac:dyDescent="0.3">
      <c r="B33" s="47"/>
      <c r="C33" s="48"/>
      <c r="D33" s="42" t="s">
        <v>110</v>
      </c>
      <c r="E33" s="43"/>
      <c r="F33" s="44"/>
      <c r="G33" s="16">
        <v>0</v>
      </c>
    </row>
    <row r="34" spans="2:7" ht="15.75" customHeight="1" thickBot="1" x14ac:dyDescent="0.3">
      <c r="B34" s="47"/>
      <c r="C34" s="48"/>
      <c r="D34" s="42" t="s">
        <v>109</v>
      </c>
      <c r="E34" s="43"/>
      <c r="F34" s="44"/>
      <c r="G34" s="16">
        <v>-9449218</v>
      </c>
    </row>
    <row r="35" spans="2:7" ht="15.75" customHeight="1" thickBot="1" x14ac:dyDescent="0.3">
      <c r="B35" s="47"/>
      <c r="C35" s="48"/>
      <c r="D35" s="42" t="s">
        <v>108</v>
      </c>
      <c r="E35" s="43"/>
      <c r="F35" s="44"/>
      <c r="G35" s="16">
        <v>0</v>
      </c>
    </row>
    <row r="36" spans="2:7" ht="15.75" thickBot="1" x14ac:dyDescent="0.3">
      <c r="B36" s="47"/>
      <c r="C36" s="48"/>
      <c r="D36" s="42" t="s">
        <v>107</v>
      </c>
      <c r="E36" s="43"/>
      <c r="F36" s="44"/>
      <c r="G36" s="16">
        <f>+G37+G38+G39</f>
        <v>107220</v>
      </c>
    </row>
    <row r="37" spans="2:7" ht="15.75" customHeight="1" thickBot="1" x14ac:dyDescent="0.3">
      <c r="B37" s="47"/>
      <c r="C37" s="48"/>
      <c r="D37" s="42" t="s">
        <v>106</v>
      </c>
      <c r="E37" s="43"/>
      <c r="F37" s="44"/>
      <c r="G37" s="16">
        <v>0</v>
      </c>
    </row>
    <row r="38" spans="2:7" ht="15.75" thickBot="1" x14ac:dyDescent="0.3">
      <c r="B38" s="47"/>
      <c r="C38" s="48"/>
      <c r="D38" s="42" t="s">
        <v>105</v>
      </c>
      <c r="E38" s="43"/>
      <c r="F38" s="44"/>
      <c r="G38" s="16">
        <v>107220</v>
      </c>
    </row>
    <row r="39" spans="2:7" ht="15.75" customHeight="1" thickBot="1" x14ac:dyDescent="0.3">
      <c r="B39" s="47"/>
      <c r="C39" s="48"/>
      <c r="D39" s="42" t="s">
        <v>104</v>
      </c>
      <c r="E39" s="43"/>
      <c r="F39" s="44"/>
      <c r="G39" s="16">
        <v>0</v>
      </c>
    </row>
    <row r="40" spans="2:7" ht="15.75" thickBot="1" x14ac:dyDescent="0.3">
      <c r="B40" s="47"/>
      <c r="C40" s="48"/>
      <c r="D40" s="42" t="s">
        <v>103</v>
      </c>
      <c r="E40" s="43"/>
      <c r="F40" s="44"/>
      <c r="G40" s="16">
        <f>+G41-G43+G42</f>
        <v>13448223606</v>
      </c>
    </row>
    <row r="41" spans="2:7" ht="15.75" thickBot="1" x14ac:dyDescent="0.3">
      <c r="B41" s="47"/>
      <c r="C41" s="48"/>
      <c r="D41" s="42" t="s">
        <v>102</v>
      </c>
      <c r="E41" s="43"/>
      <c r="F41" s="44"/>
      <c r="G41" s="16">
        <v>13559832392.508659</v>
      </c>
    </row>
    <row r="42" spans="2:7" ht="15.75" thickBot="1" x14ac:dyDescent="0.3">
      <c r="B42" s="47"/>
      <c r="C42" s="48"/>
      <c r="D42" s="42" t="s">
        <v>101</v>
      </c>
      <c r="E42" s="43"/>
      <c r="F42" s="44"/>
      <c r="G42" s="16">
        <v>47668170.491339996</v>
      </c>
    </row>
    <row r="43" spans="2:7" ht="32.25" customHeight="1" thickBot="1" x14ac:dyDescent="0.3">
      <c r="B43" s="47"/>
      <c r="C43" s="48"/>
      <c r="D43" s="42" t="s">
        <v>100</v>
      </c>
      <c r="E43" s="43"/>
      <c r="F43" s="44"/>
      <c r="G43" s="16">
        <v>159276957</v>
      </c>
    </row>
    <row r="44" spans="2:7" ht="15.75" customHeight="1" thickBot="1" x14ac:dyDescent="0.3">
      <c r="B44" s="47"/>
      <c r="C44" s="48"/>
      <c r="D44" s="42" t="s">
        <v>99</v>
      </c>
      <c r="E44" s="43"/>
      <c r="F44" s="44"/>
      <c r="G44" s="16">
        <v>0</v>
      </c>
    </row>
    <row r="45" spans="2:7" ht="15.75" thickBot="1" x14ac:dyDescent="0.3">
      <c r="B45" s="47"/>
      <c r="C45" s="48"/>
      <c r="D45" s="42" t="s">
        <v>98</v>
      </c>
      <c r="E45" s="43"/>
      <c r="F45" s="44"/>
      <c r="G45" s="16">
        <v>0</v>
      </c>
    </row>
    <row r="46" spans="2:7" ht="26.25" customHeight="1" thickBot="1" x14ac:dyDescent="0.3">
      <c r="B46" s="47"/>
      <c r="C46" s="48"/>
      <c r="D46" s="42" t="s">
        <v>97</v>
      </c>
      <c r="E46" s="43"/>
      <c r="F46" s="44"/>
      <c r="G46" s="16">
        <v>0</v>
      </c>
    </row>
    <row r="47" spans="2:7" ht="15.75" customHeight="1" thickBot="1" x14ac:dyDescent="0.3">
      <c r="B47" s="47"/>
      <c r="C47" s="48"/>
      <c r="D47" s="42" t="s">
        <v>96</v>
      </c>
      <c r="E47" s="43"/>
      <c r="F47" s="44"/>
      <c r="G47" s="16">
        <v>0</v>
      </c>
    </row>
    <row r="48" spans="2:7" ht="15.75" customHeight="1" thickBot="1" x14ac:dyDescent="0.3">
      <c r="B48" s="47"/>
      <c r="C48" s="48"/>
      <c r="D48" s="42" t="s">
        <v>95</v>
      </c>
      <c r="E48" s="43"/>
      <c r="F48" s="44"/>
      <c r="G48" s="16">
        <v>0</v>
      </c>
    </row>
    <row r="49" spans="2:7" ht="15.75" thickBot="1" x14ac:dyDescent="0.3">
      <c r="B49" s="47"/>
      <c r="C49" s="48"/>
      <c r="D49" s="42" t="s">
        <v>94</v>
      </c>
      <c r="E49" s="43"/>
      <c r="F49" s="44"/>
      <c r="G49" s="16">
        <v>423999387</v>
      </c>
    </row>
    <row r="50" spans="2:7" ht="15.75" customHeight="1" thickBot="1" x14ac:dyDescent="0.3">
      <c r="B50" s="47"/>
      <c r="C50" s="48"/>
      <c r="D50" s="42" t="s">
        <v>93</v>
      </c>
      <c r="E50" s="43"/>
      <c r="F50" s="44"/>
      <c r="G50" s="16">
        <v>822142231</v>
      </c>
    </row>
    <row r="51" spans="2:7" ht="15.75" customHeight="1" thickBot="1" x14ac:dyDescent="0.3">
      <c r="B51" s="47"/>
      <c r="C51" s="48"/>
      <c r="D51" s="42" t="s">
        <v>92</v>
      </c>
      <c r="E51" s="43"/>
      <c r="F51" s="44"/>
      <c r="G51" s="16">
        <v>102636745</v>
      </c>
    </row>
    <row r="52" spans="2:7" ht="15.75" customHeight="1" thickBot="1" x14ac:dyDescent="0.3">
      <c r="B52" s="47"/>
      <c r="C52" s="48"/>
      <c r="D52" s="42" t="s">
        <v>91</v>
      </c>
      <c r="E52" s="43"/>
      <c r="F52" s="44"/>
      <c r="G52" s="16">
        <v>0</v>
      </c>
    </row>
    <row r="53" spans="2:7" ht="15.75" customHeight="1" thickBot="1" x14ac:dyDescent="0.3">
      <c r="B53" s="47"/>
      <c r="C53" s="48"/>
      <c r="D53" s="42" t="s">
        <v>90</v>
      </c>
      <c r="E53" s="43"/>
      <c r="F53" s="44"/>
      <c r="G53" s="16">
        <v>0</v>
      </c>
    </row>
    <row r="54" spans="2:7" ht="25.5" customHeight="1" thickBot="1" x14ac:dyDescent="0.3">
      <c r="B54" s="47"/>
      <c r="C54" s="48"/>
      <c r="D54" s="42" t="s">
        <v>89</v>
      </c>
      <c r="E54" s="43"/>
      <c r="F54" s="44"/>
      <c r="G54" s="16">
        <v>0</v>
      </c>
    </row>
    <row r="55" spans="2:7" ht="15.75" customHeight="1" thickBot="1" x14ac:dyDescent="0.3">
      <c r="B55" s="47"/>
      <c r="C55" s="48"/>
      <c r="D55" s="42" t="s">
        <v>88</v>
      </c>
      <c r="E55" s="43"/>
      <c r="F55" s="44"/>
      <c r="G55" s="16">
        <v>0</v>
      </c>
    </row>
    <row r="56" spans="2:7" ht="15.75" customHeight="1" thickBot="1" x14ac:dyDescent="0.3">
      <c r="B56" s="47"/>
      <c r="C56" s="48"/>
      <c r="D56" s="42" t="s">
        <v>145</v>
      </c>
      <c r="E56" s="43"/>
      <c r="F56" s="44"/>
      <c r="G56" s="16">
        <v>125565272</v>
      </c>
    </row>
    <row r="57" spans="2:7" ht="15.75" thickBot="1" x14ac:dyDescent="0.3">
      <c r="B57" s="47"/>
      <c r="C57" s="48"/>
      <c r="D57" s="42" t="s">
        <v>87</v>
      </c>
      <c r="E57" s="43"/>
      <c r="F57" s="44"/>
      <c r="G57" s="16">
        <v>272737379</v>
      </c>
    </row>
    <row r="58" spans="2:7" ht="15.75" thickBot="1" x14ac:dyDescent="0.3">
      <c r="B58" s="47"/>
      <c r="C58" s="48"/>
      <c r="D58" s="42" t="s">
        <v>86</v>
      </c>
      <c r="E58" s="43"/>
      <c r="F58" s="44"/>
      <c r="G58" s="17">
        <f>+G28+G29+G30+G31+G36+G40+G49+G50+G51+G57+G56</f>
        <v>17430515476</v>
      </c>
    </row>
    <row r="59" spans="2:7" ht="15.75" customHeight="1" thickBot="1" x14ac:dyDescent="0.3">
      <c r="B59" s="47"/>
      <c r="C59" s="48"/>
      <c r="D59" s="42" t="s">
        <v>85</v>
      </c>
      <c r="E59" s="43"/>
      <c r="F59" s="44"/>
      <c r="G59" s="17"/>
    </row>
    <row r="60" spans="2:7" ht="15.75" thickBot="1" x14ac:dyDescent="0.3">
      <c r="B60" s="47"/>
      <c r="C60" s="48"/>
      <c r="D60" s="42" t="s">
        <v>84</v>
      </c>
      <c r="E60" s="43"/>
      <c r="F60" s="44"/>
      <c r="G60" s="17"/>
    </row>
    <row r="61" spans="2:7" ht="15.75" customHeight="1" thickBot="1" x14ac:dyDescent="0.3">
      <c r="B61" s="47"/>
      <c r="C61" s="48"/>
      <c r="D61" s="42" t="s">
        <v>83</v>
      </c>
      <c r="E61" s="43"/>
      <c r="F61" s="44"/>
      <c r="G61" s="16">
        <v>632342567.28557992</v>
      </c>
    </row>
    <row r="62" spans="2:7" ht="15.75" thickBot="1" x14ac:dyDescent="0.3">
      <c r="B62" s="47"/>
      <c r="C62" s="48"/>
      <c r="D62" s="42" t="s">
        <v>82</v>
      </c>
      <c r="E62" s="43"/>
      <c r="F62" s="44"/>
      <c r="G62" s="16">
        <v>12992648.8169</v>
      </c>
    </row>
    <row r="63" spans="2:7" ht="15.75" thickBot="1" x14ac:dyDescent="0.3">
      <c r="B63" s="47"/>
      <c r="C63" s="48"/>
      <c r="D63" s="42" t="s">
        <v>81</v>
      </c>
      <c r="E63" s="43"/>
      <c r="F63" s="44"/>
      <c r="G63" s="16">
        <v>4897436119.0079699</v>
      </c>
    </row>
    <row r="64" spans="2:7" ht="15.75" thickBot="1" x14ac:dyDescent="0.3">
      <c r="B64" s="47"/>
      <c r="C64" s="48"/>
      <c r="D64" s="42" t="s">
        <v>80</v>
      </c>
      <c r="E64" s="43"/>
      <c r="F64" s="44"/>
      <c r="G64" s="16">
        <v>0</v>
      </c>
    </row>
    <row r="65" spans="2:7" ht="15.75" customHeight="1" thickBot="1" x14ac:dyDescent="0.3">
      <c r="B65" s="47"/>
      <c r="C65" s="48"/>
      <c r="D65" s="42" t="s">
        <v>79</v>
      </c>
      <c r="E65" s="43"/>
      <c r="F65" s="44"/>
      <c r="G65" s="16">
        <v>2923896804</v>
      </c>
    </row>
    <row r="66" spans="2:7" ht="15.75" customHeight="1" thickBot="1" x14ac:dyDescent="0.3">
      <c r="B66" s="47"/>
      <c r="C66" s="48"/>
      <c r="D66" s="42" t="s">
        <v>78</v>
      </c>
      <c r="E66" s="43"/>
      <c r="F66" s="44"/>
      <c r="G66" s="16">
        <v>0</v>
      </c>
    </row>
    <row r="67" spans="2:7" ht="15.75" customHeight="1" thickBot="1" x14ac:dyDescent="0.3">
      <c r="B67" s="47"/>
      <c r="C67" s="48"/>
      <c r="D67" s="42" t="s">
        <v>77</v>
      </c>
      <c r="E67" s="43"/>
      <c r="F67" s="44"/>
      <c r="G67" s="16">
        <v>4696834912</v>
      </c>
    </row>
    <row r="68" spans="2:7" ht="15.75" customHeight="1" thickBot="1" x14ac:dyDescent="0.3">
      <c r="B68" s="47"/>
      <c r="C68" s="48"/>
      <c r="D68" s="42" t="s">
        <v>76</v>
      </c>
      <c r="E68" s="43"/>
      <c r="F68" s="44"/>
      <c r="G68" s="16">
        <v>50000000</v>
      </c>
    </row>
    <row r="69" spans="2:7" ht="15.75" customHeight="1" thickBot="1" x14ac:dyDescent="0.3">
      <c r="B69" s="47"/>
      <c r="C69" s="48"/>
      <c r="D69" s="42" t="s">
        <v>75</v>
      </c>
      <c r="E69" s="43"/>
      <c r="F69" s="44"/>
      <c r="G69" s="16">
        <v>136621924</v>
      </c>
    </row>
    <row r="70" spans="2:7" ht="15.75" thickBot="1" x14ac:dyDescent="0.3">
      <c r="B70" s="47"/>
      <c r="C70" s="48"/>
      <c r="D70" s="42" t="s">
        <v>74</v>
      </c>
      <c r="E70" s="43"/>
      <c r="F70" s="44"/>
      <c r="G70" s="16">
        <v>432613846.88954926</v>
      </c>
    </row>
    <row r="71" spans="2:7" ht="15.75" thickBot="1" x14ac:dyDescent="0.3">
      <c r="B71" s="47"/>
      <c r="C71" s="48"/>
      <c r="D71" s="42" t="s">
        <v>73</v>
      </c>
      <c r="E71" s="43"/>
      <c r="F71" s="44"/>
      <c r="G71" s="17">
        <f>+G61+G62+G63+G65+G64+G67+G66+G68+G69+G70</f>
        <v>13782738822</v>
      </c>
    </row>
    <row r="72" spans="2:7" ht="15.75" thickBot="1" x14ac:dyDescent="0.3">
      <c r="B72" s="47"/>
      <c r="C72" s="48"/>
      <c r="D72" s="42" t="s">
        <v>72</v>
      </c>
      <c r="E72" s="43"/>
      <c r="F72" s="44"/>
      <c r="G72" s="16"/>
    </row>
    <row r="73" spans="2:7" ht="15.75" thickBot="1" x14ac:dyDescent="0.3">
      <c r="B73" s="47"/>
      <c r="C73" s="48"/>
      <c r="D73" s="42" t="s">
        <v>71</v>
      </c>
      <c r="E73" s="43"/>
      <c r="F73" s="44"/>
      <c r="G73" s="16">
        <f>+G74+G75</f>
        <v>3547333379.0469999</v>
      </c>
    </row>
    <row r="74" spans="2:7" ht="15.75" thickBot="1" x14ac:dyDescent="0.3">
      <c r="B74" s="47"/>
      <c r="C74" s="48"/>
      <c r="D74" s="42" t="s">
        <v>70</v>
      </c>
      <c r="E74" s="43"/>
      <c r="F74" s="44"/>
      <c r="G74" s="16">
        <v>3547189199.0469999</v>
      </c>
    </row>
    <row r="75" spans="2:7" ht="15.75" thickBot="1" x14ac:dyDescent="0.3">
      <c r="B75" s="47"/>
      <c r="C75" s="48"/>
      <c r="D75" s="42" t="s">
        <v>69</v>
      </c>
      <c r="E75" s="43"/>
      <c r="F75" s="44"/>
      <c r="G75" s="16">
        <v>144180</v>
      </c>
    </row>
    <row r="76" spans="2:7" ht="15.75" thickBot="1" x14ac:dyDescent="0.3">
      <c r="B76" s="47"/>
      <c r="C76" s="48"/>
      <c r="D76" s="42" t="s">
        <v>68</v>
      </c>
      <c r="E76" s="43"/>
      <c r="F76" s="44"/>
      <c r="G76" s="16">
        <v>0</v>
      </c>
    </row>
    <row r="77" spans="2:7" ht="15.75" thickBot="1" x14ac:dyDescent="0.3">
      <c r="B77" s="47"/>
      <c r="C77" s="48"/>
      <c r="D77" s="42" t="s">
        <v>67</v>
      </c>
      <c r="E77" s="43"/>
      <c r="F77" s="44"/>
      <c r="G77" s="16">
        <f>+G78+G80+G81</f>
        <v>32312278.892499998</v>
      </c>
    </row>
    <row r="78" spans="2:7" ht="15.75" thickBot="1" x14ac:dyDescent="0.3">
      <c r="B78" s="47"/>
      <c r="C78" s="48"/>
      <c r="D78" s="42" t="s">
        <v>66</v>
      </c>
      <c r="E78" s="43"/>
      <c r="F78" s="44"/>
      <c r="G78" s="16">
        <v>32312278.892499998</v>
      </c>
    </row>
    <row r="79" spans="2:7" ht="15.75" customHeight="1" thickBot="1" x14ac:dyDescent="0.3">
      <c r="B79" s="47"/>
      <c r="C79" s="48"/>
      <c r="D79" s="42" t="s">
        <v>65</v>
      </c>
      <c r="E79" s="43"/>
      <c r="F79" s="44"/>
      <c r="G79" s="16">
        <v>125565272</v>
      </c>
    </row>
    <row r="80" spans="2:7" ht="15.75" thickBot="1" x14ac:dyDescent="0.3">
      <c r="B80" s="47"/>
      <c r="C80" s="48"/>
      <c r="D80" s="42" t="s">
        <v>64</v>
      </c>
      <c r="E80" s="43"/>
      <c r="F80" s="44"/>
      <c r="G80" s="16">
        <v>0</v>
      </c>
    </row>
    <row r="81" spans="2:7" ht="15.75" thickBot="1" x14ac:dyDescent="0.3">
      <c r="B81" s="47"/>
      <c r="C81" s="48"/>
      <c r="D81" s="42" t="s">
        <v>63</v>
      </c>
      <c r="E81" s="43"/>
      <c r="F81" s="44"/>
      <c r="G81" s="16"/>
    </row>
    <row r="82" spans="2:7" ht="15.75" thickBot="1" x14ac:dyDescent="0.3">
      <c r="B82" s="47"/>
      <c r="C82" s="48"/>
      <c r="D82" s="42" t="s">
        <v>62</v>
      </c>
      <c r="E82" s="43"/>
      <c r="F82" s="44"/>
      <c r="G82" s="16">
        <v>68130996.149049997</v>
      </c>
    </row>
    <row r="83" spans="2:7" ht="15.75" thickBot="1" x14ac:dyDescent="0.3">
      <c r="B83" s="47"/>
      <c r="C83" s="48"/>
      <c r="D83" s="42" t="s">
        <v>61</v>
      </c>
      <c r="E83" s="43"/>
      <c r="F83" s="44"/>
      <c r="G83" s="17">
        <f>+G73+G76+G77+G82</f>
        <v>3647776654.0885496</v>
      </c>
    </row>
    <row r="84" spans="2:7" ht="15.75" customHeight="1" thickBot="1" x14ac:dyDescent="0.3">
      <c r="B84" s="49"/>
      <c r="C84" s="50"/>
      <c r="D84" s="42" t="s">
        <v>60</v>
      </c>
      <c r="E84" s="43"/>
      <c r="F84" s="44"/>
      <c r="G84" s="17">
        <f>+G71+G83</f>
        <v>17430515476.088551</v>
      </c>
    </row>
    <row r="85" spans="2:7" ht="15.75" customHeight="1" thickBot="1" x14ac:dyDescent="0.3">
      <c r="B85" s="26">
        <v>6</v>
      </c>
      <c r="C85" s="27"/>
      <c r="D85" s="32" t="s">
        <v>146</v>
      </c>
      <c r="E85" s="33"/>
      <c r="F85" s="33"/>
      <c r="G85" s="72"/>
    </row>
    <row r="86" spans="2:7" ht="15.75" thickBot="1" x14ac:dyDescent="0.3">
      <c r="B86" s="28"/>
      <c r="C86" s="29"/>
      <c r="D86" s="51" t="s">
        <v>59</v>
      </c>
      <c r="E86" s="73"/>
      <c r="F86" s="52"/>
      <c r="G86" s="18" t="s">
        <v>58</v>
      </c>
    </row>
    <row r="87" spans="2:7" s="6" customFormat="1" ht="15.75" thickBot="1" x14ac:dyDescent="0.3">
      <c r="B87" s="28"/>
      <c r="C87" s="29"/>
      <c r="D87" s="55" t="s">
        <v>57</v>
      </c>
      <c r="E87" s="70"/>
      <c r="F87" s="56"/>
      <c r="G87" s="19"/>
    </row>
    <row r="88" spans="2:7" ht="15.75" customHeight="1" thickBot="1" x14ac:dyDescent="0.3">
      <c r="B88" s="28"/>
      <c r="C88" s="29"/>
      <c r="D88" s="35" t="s">
        <v>56</v>
      </c>
      <c r="E88" s="36"/>
      <c r="F88" s="37"/>
      <c r="G88" s="16">
        <v>13318356</v>
      </c>
    </row>
    <row r="89" spans="2:7" ht="15.75" customHeight="1" thickBot="1" x14ac:dyDescent="0.3">
      <c r="B89" s="28"/>
      <c r="C89" s="29"/>
      <c r="D89" s="35" t="s">
        <v>55</v>
      </c>
      <c r="E89" s="36"/>
      <c r="F89" s="37"/>
      <c r="G89" s="16">
        <v>10754402</v>
      </c>
    </row>
    <row r="90" spans="2:7" ht="15.75" customHeight="1" thickBot="1" x14ac:dyDescent="0.3">
      <c r="B90" s="28"/>
      <c r="C90" s="29"/>
      <c r="D90" s="35" t="s">
        <v>54</v>
      </c>
      <c r="E90" s="36"/>
      <c r="F90" s="37"/>
      <c r="G90" s="16">
        <v>0</v>
      </c>
    </row>
    <row r="91" spans="2:7" ht="27" customHeight="1" thickBot="1" x14ac:dyDescent="0.3">
      <c r="B91" s="28"/>
      <c r="C91" s="29"/>
      <c r="D91" s="35" t="s">
        <v>53</v>
      </c>
      <c r="E91" s="36"/>
      <c r="F91" s="37"/>
      <c r="G91" s="16">
        <v>0</v>
      </c>
    </row>
    <row r="92" spans="2:7" ht="15.75" customHeight="1" thickBot="1" x14ac:dyDescent="0.3">
      <c r="B92" s="28"/>
      <c r="C92" s="29"/>
      <c r="D92" s="35" t="s">
        <v>52</v>
      </c>
      <c r="E92" s="36"/>
      <c r="F92" s="37"/>
      <c r="G92" s="16">
        <v>20357737</v>
      </c>
    </row>
    <row r="93" spans="2:7" ht="15.75" customHeight="1" thickBot="1" x14ac:dyDescent="0.3">
      <c r="B93" s="28"/>
      <c r="C93" s="29"/>
      <c r="D93" s="35" t="s">
        <v>51</v>
      </c>
      <c r="E93" s="36"/>
      <c r="F93" s="37"/>
      <c r="G93" s="16">
        <v>0</v>
      </c>
    </row>
    <row r="94" spans="2:7" ht="29.25" customHeight="1" thickBot="1" x14ac:dyDescent="0.3">
      <c r="B94" s="28"/>
      <c r="C94" s="29"/>
      <c r="D94" s="35" t="s">
        <v>50</v>
      </c>
      <c r="E94" s="36"/>
      <c r="F94" s="37"/>
      <c r="G94" s="16">
        <v>0</v>
      </c>
    </row>
    <row r="95" spans="2:7" ht="15.75" customHeight="1" thickBot="1" x14ac:dyDescent="0.3">
      <c r="B95" s="28"/>
      <c r="C95" s="29"/>
      <c r="D95" s="35" t="s">
        <v>49</v>
      </c>
      <c r="E95" s="36"/>
      <c r="F95" s="37"/>
      <c r="G95" s="16">
        <v>503164906</v>
      </c>
    </row>
    <row r="96" spans="2:7" ht="27" customHeight="1" thickBot="1" x14ac:dyDescent="0.3">
      <c r="B96" s="28"/>
      <c r="C96" s="29"/>
      <c r="D96" s="35" t="s">
        <v>48</v>
      </c>
      <c r="E96" s="36"/>
      <c r="F96" s="37"/>
      <c r="G96" s="16">
        <v>0</v>
      </c>
    </row>
    <row r="97" spans="2:7" ht="15.75" thickBot="1" x14ac:dyDescent="0.3">
      <c r="B97" s="28"/>
      <c r="C97" s="29"/>
      <c r="D97" s="35" t="s">
        <v>47</v>
      </c>
      <c r="E97" s="36"/>
      <c r="F97" s="37"/>
      <c r="G97" s="16">
        <v>220393223</v>
      </c>
    </row>
    <row r="98" spans="2:7" ht="15.75" thickBot="1" x14ac:dyDescent="0.3">
      <c r="B98" s="28"/>
      <c r="C98" s="29"/>
      <c r="D98" s="35" t="s">
        <v>46</v>
      </c>
      <c r="E98" s="36"/>
      <c r="F98" s="37"/>
      <c r="G98" s="16">
        <f>+G97+G95+G88+G89+G92</f>
        <v>767988624</v>
      </c>
    </row>
    <row r="99" spans="2:7" s="6" customFormat="1" ht="15.75" thickBot="1" x14ac:dyDescent="0.3">
      <c r="B99" s="28"/>
      <c r="C99" s="29"/>
      <c r="D99" s="55" t="s">
        <v>45</v>
      </c>
      <c r="E99" s="70"/>
      <c r="F99" s="56"/>
      <c r="G99" s="16"/>
    </row>
    <row r="100" spans="2:7" ht="15.75" customHeight="1" thickBot="1" x14ac:dyDescent="0.3">
      <c r="B100" s="28"/>
      <c r="C100" s="29"/>
      <c r="D100" s="35" t="s">
        <v>44</v>
      </c>
      <c r="E100" s="36"/>
      <c r="F100" s="37"/>
      <c r="G100" s="16">
        <v>11445163</v>
      </c>
    </row>
    <row r="101" spans="2:7" ht="15.75" customHeight="1" thickBot="1" x14ac:dyDescent="0.3">
      <c r="B101" s="28"/>
      <c r="C101" s="29"/>
      <c r="D101" s="35" t="s">
        <v>43</v>
      </c>
      <c r="E101" s="36"/>
      <c r="F101" s="37"/>
      <c r="G101" s="16">
        <v>423578.34537</v>
      </c>
    </row>
    <row r="102" spans="2:7" ht="15.75" customHeight="1" thickBot="1" x14ac:dyDescent="0.3">
      <c r="B102" s="28"/>
      <c r="C102" s="29"/>
      <c r="D102" s="35" t="s">
        <v>42</v>
      </c>
      <c r="E102" s="36"/>
      <c r="F102" s="37"/>
      <c r="G102" s="16">
        <v>175223462.65463001</v>
      </c>
    </row>
    <row r="103" spans="2:7" ht="15.75" customHeight="1" thickBot="1" x14ac:dyDescent="0.3">
      <c r="B103" s="28"/>
      <c r="C103" s="29"/>
      <c r="D103" s="35" t="s">
        <v>41</v>
      </c>
      <c r="E103" s="36"/>
      <c r="F103" s="37"/>
      <c r="G103" s="16">
        <v>0</v>
      </c>
    </row>
    <row r="104" spans="2:7" ht="15.75" customHeight="1" thickBot="1" x14ac:dyDescent="0.3">
      <c r="B104" s="28"/>
      <c r="C104" s="29"/>
      <c r="D104" s="35" t="s">
        <v>40</v>
      </c>
      <c r="E104" s="36"/>
      <c r="F104" s="37"/>
      <c r="G104" s="16">
        <v>63068420</v>
      </c>
    </row>
    <row r="105" spans="2:7" ht="15.75" customHeight="1" thickBot="1" x14ac:dyDescent="0.3">
      <c r="B105" s="28"/>
      <c r="C105" s="29"/>
      <c r="D105" s="35" t="s">
        <v>39</v>
      </c>
      <c r="E105" s="36"/>
      <c r="F105" s="37"/>
      <c r="G105" s="16">
        <f>+G104+G103+G102+G101+G100</f>
        <v>250160624</v>
      </c>
    </row>
    <row r="106" spans="2:7" ht="15.75" customHeight="1" thickBot="1" x14ac:dyDescent="0.3">
      <c r="B106" s="28"/>
      <c r="C106" s="29"/>
      <c r="D106" s="35" t="s">
        <v>38</v>
      </c>
      <c r="E106" s="36"/>
      <c r="F106" s="37"/>
      <c r="G106" s="16">
        <v>104168661</v>
      </c>
    </row>
    <row r="107" spans="2:7" ht="27" customHeight="1" thickBot="1" x14ac:dyDescent="0.3">
      <c r="B107" s="28"/>
      <c r="C107" s="29"/>
      <c r="D107" s="35" t="s">
        <v>37</v>
      </c>
      <c r="E107" s="36"/>
      <c r="F107" s="37"/>
      <c r="G107" s="16">
        <v>416142</v>
      </c>
    </row>
    <row r="108" spans="2:7" ht="15.75" thickBot="1" x14ac:dyDescent="0.3">
      <c r="B108" s="28"/>
      <c r="C108" s="29"/>
      <c r="D108" s="35" t="s">
        <v>36</v>
      </c>
      <c r="E108" s="36"/>
      <c r="F108" s="37"/>
      <c r="G108" s="16">
        <v>212941440</v>
      </c>
    </row>
    <row r="109" spans="2:7" ht="15.75" customHeight="1" thickBot="1" x14ac:dyDescent="0.3">
      <c r="B109" s="28"/>
      <c r="C109" s="29"/>
      <c r="D109" s="35" t="s">
        <v>35</v>
      </c>
      <c r="E109" s="36"/>
      <c r="F109" s="37"/>
      <c r="G109" s="16">
        <f>+G108+G107+G106</f>
        <v>317526243</v>
      </c>
    </row>
    <row r="110" spans="2:7" ht="15.75" thickBot="1" x14ac:dyDescent="0.3">
      <c r="B110" s="28"/>
      <c r="C110" s="29"/>
      <c r="D110" s="35" t="s">
        <v>34</v>
      </c>
      <c r="E110" s="36"/>
      <c r="F110" s="37"/>
      <c r="G110" s="16">
        <f>+G109+G105</f>
        <v>567686867</v>
      </c>
    </row>
    <row r="111" spans="2:7" s="6" customFormat="1" ht="26.25" customHeight="1" thickBot="1" x14ac:dyDescent="0.3">
      <c r="B111" s="28"/>
      <c r="C111" s="29"/>
      <c r="D111" s="74" t="s">
        <v>33</v>
      </c>
      <c r="E111" s="75"/>
      <c r="F111" s="76"/>
      <c r="G111" s="17">
        <f>+G98-G110</f>
        <v>200301757</v>
      </c>
    </row>
    <row r="112" spans="2:7" ht="16.5" customHeight="1" thickBot="1" x14ac:dyDescent="0.3">
      <c r="B112" s="28"/>
      <c r="C112" s="29"/>
      <c r="D112" s="77" t="s">
        <v>32</v>
      </c>
      <c r="E112" s="78"/>
      <c r="F112" s="79"/>
      <c r="G112" s="16">
        <v>260444989.02959001</v>
      </c>
    </row>
    <row r="113" spans="2:7" ht="30" customHeight="1" thickBot="1" x14ac:dyDescent="0.3">
      <c r="B113" s="28"/>
      <c r="C113" s="29"/>
      <c r="D113" s="80" t="s">
        <v>31</v>
      </c>
      <c r="E113" s="81"/>
      <c r="F113" s="82"/>
      <c r="G113" s="16">
        <v>0</v>
      </c>
    </row>
    <row r="114" spans="2:7" s="6" customFormat="1" ht="15.75" thickBot="1" x14ac:dyDescent="0.3">
      <c r="B114" s="28"/>
      <c r="C114" s="29"/>
      <c r="D114" s="55" t="s">
        <v>30</v>
      </c>
      <c r="E114" s="70"/>
      <c r="F114" s="56"/>
      <c r="G114" s="16"/>
    </row>
    <row r="115" spans="2:7" ht="15.75" customHeight="1" thickBot="1" x14ac:dyDescent="0.3">
      <c r="B115" s="28"/>
      <c r="C115" s="29"/>
      <c r="D115" s="35" t="s">
        <v>29</v>
      </c>
      <c r="E115" s="36"/>
      <c r="F115" s="37"/>
      <c r="G115" s="16">
        <v>43071812</v>
      </c>
    </row>
    <row r="116" spans="2:7" ht="15.75" thickBot="1" x14ac:dyDescent="0.3">
      <c r="B116" s="28"/>
      <c r="C116" s="29"/>
      <c r="D116" s="35" t="s">
        <v>28</v>
      </c>
      <c r="E116" s="36"/>
      <c r="F116" s="37"/>
      <c r="G116" s="16">
        <v>53126764</v>
      </c>
    </row>
    <row r="117" spans="2:7" ht="15.75" customHeight="1" thickBot="1" x14ac:dyDescent="0.3">
      <c r="B117" s="28"/>
      <c r="C117" s="29"/>
      <c r="D117" s="35" t="s">
        <v>27</v>
      </c>
      <c r="E117" s="36"/>
      <c r="F117" s="37"/>
      <c r="G117" s="16">
        <v>0</v>
      </c>
    </row>
    <row r="118" spans="2:7" ht="15.75" customHeight="1" thickBot="1" x14ac:dyDescent="0.3">
      <c r="B118" s="28"/>
      <c r="C118" s="29"/>
      <c r="D118" s="35" t="s">
        <v>26</v>
      </c>
      <c r="E118" s="36"/>
      <c r="F118" s="37"/>
      <c r="G118" s="16">
        <v>0</v>
      </c>
    </row>
    <row r="119" spans="2:7" ht="15.75" thickBot="1" x14ac:dyDescent="0.3">
      <c r="B119" s="28"/>
      <c r="C119" s="29"/>
      <c r="D119" s="35" t="s">
        <v>25</v>
      </c>
      <c r="E119" s="36"/>
      <c r="F119" s="37"/>
      <c r="G119" s="16">
        <v>266680967</v>
      </c>
    </row>
    <row r="120" spans="2:7" ht="15.75" thickBot="1" x14ac:dyDescent="0.3">
      <c r="B120" s="28"/>
      <c r="C120" s="29"/>
      <c r="D120" s="35" t="s">
        <v>24</v>
      </c>
      <c r="E120" s="36"/>
      <c r="F120" s="37"/>
      <c r="G120" s="16">
        <f>+SUM(G114:G119)</f>
        <v>362879543</v>
      </c>
    </row>
    <row r="121" spans="2:7" s="6" customFormat="1" ht="15.75" thickBot="1" x14ac:dyDescent="0.3">
      <c r="B121" s="28"/>
      <c r="C121" s="29"/>
      <c r="D121" s="55" t="s">
        <v>23</v>
      </c>
      <c r="E121" s="70"/>
      <c r="F121" s="56"/>
      <c r="G121" s="16"/>
    </row>
    <row r="122" spans="2:7" ht="15.75" customHeight="1" thickBot="1" x14ac:dyDescent="0.3">
      <c r="B122" s="28"/>
      <c r="C122" s="29"/>
      <c r="D122" s="35" t="s">
        <v>22</v>
      </c>
      <c r="E122" s="36"/>
      <c r="F122" s="37"/>
      <c r="G122" s="16">
        <v>14389254</v>
      </c>
    </row>
    <row r="123" spans="2:7" ht="15.75" customHeight="1" thickBot="1" x14ac:dyDescent="0.3">
      <c r="B123" s="28"/>
      <c r="C123" s="29"/>
      <c r="D123" s="35" t="s">
        <v>21</v>
      </c>
      <c r="E123" s="36"/>
      <c r="F123" s="37"/>
      <c r="G123" s="16">
        <v>40887942</v>
      </c>
    </row>
    <row r="124" spans="2:7" ht="15.75" customHeight="1" thickBot="1" x14ac:dyDescent="0.3">
      <c r="B124" s="28"/>
      <c r="C124" s="29"/>
      <c r="D124" s="35" t="s">
        <v>20</v>
      </c>
      <c r="E124" s="36"/>
      <c r="F124" s="37"/>
      <c r="G124" s="16">
        <v>0</v>
      </c>
    </row>
    <row r="125" spans="2:7" ht="15.75" thickBot="1" x14ac:dyDescent="0.3">
      <c r="B125" s="28"/>
      <c r="C125" s="29"/>
      <c r="D125" s="35" t="s">
        <v>19</v>
      </c>
      <c r="E125" s="36"/>
      <c r="F125" s="37"/>
      <c r="G125" s="16">
        <v>0</v>
      </c>
    </row>
    <row r="126" spans="2:7" ht="15.75" thickBot="1" x14ac:dyDescent="0.3">
      <c r="B126" s="28"/>
      <c r="C126" s="29"/>
      <c r="D126" s="35" t="s">
        <v>18</v>
      </c>
      <c r="E126" s="36"/>
      <c r="F126" s="37"/>
      <c r="G126" s="16">
        <v>252703</v>
      </c>
    </row>
    <row r="127" spans="2:7" ht="15.75" thickBot="1" x14ac:dyDescent="0.3">
      <c r="B127" s="28"/>
      <c r="C127" s="29"/>
      <c r="D127" s="35" t="s">
        <v>17</v>
      </c>
      <c r="E127" s="36"/>
      <c r="F127" s="37"/>
      <c r="G127" s="16">
        <f>+SUM(G122:G126)</f>
        <v>55529899</v>
      </c>
    </row>
    <row r="128" spans="2:7" s="6" customFormat="1" ht="15.75" customHeight="1" thickBot="1" x14ac:dyDescent="0.3">
      <c r="B128" s="28"/>
      <c r="C128" s="29"/>
      <c r="D128" s="55" t="s">
        <v>16</v>
      </c>
      <c r="E128" s="70"/>
      <c r="F128" s="56"/>
      <c r="G128" s="17">
        <v>211012029.97040999</v>
      </c>
    </row>
    <row r="129" spans="2:7" s="6" customFormat="1" ht="15.75" thickBot="1" x14ac:dyDescent="0.3">
      <c r="B129" s="28"/>
      <c r="C129" s="29"/>
      <c r="D129" s="55" t="s">
        <v>15</v>
      </c>
      <c r="E129" s="70"/>
      <c r="F129" s="56"/>
      <c r="G129" s="16"/>
    </row>
    <row r="130" spans="2:7" ht="15.75" customHeight="1" thickBot="1" x14ac:dyDescent="0.3">
      <c r="B130" s="28"/>
      <c r="C130" s="29"/>
      <c r="D130" s="35" t="s">
        <v>14</v>
      </c>
      <c r="E130" s="36"/>
      <c r="F130" s="37"/>
      <c r="G130" s="16">
        <v>134296304</v>
      </c>
    </row>
    <row r="131" spans="2:7" ht="15.75" customHeight="1" thickBot="1" x14ac:dyDescent="0.3">
      <c r="B131" s="28"/>
      <c r="C131" s="29"/>
      <c r="D131" s="35" t="s">
        <v>13</v>
      </c>
      <c r="E131" s="36"/>
      <c r="F131" s="37"/>
      <c r="G131" s="16">
        <v>22521586</v>
      </c>
    </row>
    <row r="132" spans="2:7" ht="15.75" customHeight="1" thickBot="1" x14ac:dyDescent="0.3">
      <c r="B132" s="28"/>
      <c r="C132" s="29"/>
      <c r="D132" s="35" t="s">
        <v>12</v>
      </c>
      <c r="E132" s="36"/>
      <c r="F132" s="37"/>
      <c r="G132" s="16">
        <v>2318022</v>
      </c>
    </row>
    <row r="133" spans="2:7" ht="15.75" thickBot="1" x14ac:dyDescent="0.3">
      <c r="B133" s="28"/>
      <c r="C133" s="29"/>
      <c r="D133" s="35" t="s">
        <v>11</v>
      </c>
      <c r="E133" s="36"/>
      <c r="F133" s="37"/>
      <c r="G133" s="16">
        <v>4779655</v>
      </c>
    </row>
    <row r="134" spans="2:7" ht="15.75" thickBot="1" x14ac:dyDescent="0.3">
      <c r="B134" s="28"/>
      <c r="C134" s="29"/>
      <c r="D134" s="35" t="s">
        <v>10</v>
      </c>
      <c r="E134" s="36"/>
      <c r="F134" s="37"/>
      <c r="G134" s="16">
        <v>329217</v>
      </c>
    </row>
    <row r="135" spans="2:7" ht="15.75" thickBot="1" x14ac:dyDescent="0.3">
      <c r="B135" s="28"/>
      <c r="C135" s="29"/>
      <c r="D135" s="35" t="s">
        <v>9</v>
      </c>
      <c r="E135" s="36"/>
      <c r="F135" s="37"/>
      <c r="G135" s="16">
        <v>15794488</v>
      </c>
    </row>
    <row r="136" spans="2:7" ht="15.75" customHeight="1" thickBot="1" x14ac:dyDescent="0.3">
      <c r="B136" s="28"/>
      <c r="C136" s="29"/>
      <c r="D136" s="35" t="s">
        <v>8</v>
      </c>
      <c r="E136" s="36"/>
      <c r="F136" s="37"/>
      <c r="G136" s="16">
        <v>18884582</v>
      </c>
    </row>
    <row r="137" spans="2:7" ht="15.75" thickBot="1" x14ac:dyDescent="0.3">
      <c r="B137" s="28"/>
      <c r="C137" s="29"/>
      <c r="D137" s="35" t="s">
        <v>7</v>
      </c>
      <c r="E137" s="36"/>
      <c r="F137" s="37"/>
      <c r="G137" s="16">
        <f>+SUM(G130:G136)</f>
        <v>198923854</v>
      </c>
    </row>
    <row r="138" spans="2:7" s="6" customFormat="1" ht="15.75" customHeight="1" thickBot="1" x14ac:dyDescent="0.3">
      <c r="B138" s="28"/>
      <c r="C138" s="29"/>
      <c r="D138" s="55" t="s">
        <v>6</v>
      </c>
      <c r="E138" s="70"/>
      <c r="F138" s="56"/>
      <c r="G138" s="16"/>
    </row>
    <row r="139" spans="2:7" s="6" customFormat="1" ht="27.75" customHeight="1" thickBot="1" x14ac:dyDescent="0.3">
      <c r="B139" s="28"/>
      <c r="C139" s="29"/>
      <c r="D139" s="55" t="s">
        <v>5</v>
      </c>
      <c r="E139" s="70"/>
      <c r="F139" s="56"/>
      <c r="G139" s="16"/>
    </row>
    <row r="140" spans="2:7" ht="15.75" thickBot="1" x14ac:dyDescent="0.3">
      <c r="B140" s="28"/>
      <c r="C140" s="29"/>
      <c r="D140" s="35" t="s">
        <v>4</v>
      </c>
      <c r="E140" s="36"/>
      <c r="F140" s="37"/>
      <c r="G140" s="16">
        <v>8223347</v>
      </c>
    </row>
    <row r="141" spans="2:7" s="6" customFormat="1" ht="15.75" customHeight="1" thickBot="1" x14ac:dyDescent="0.3">
      <c r="B141" s="28"/>
      <c r="C141" s="29"/>
      <c r="D141" s="55" t="s">
        <v>3</v>
      </c>
      <c r="E141" s="70"/>
      <c r="F141" s="56"/>
      <c r="G141" s="17">
        <v>3864828.9704099894</v>
      </c>
    </row>
    <row r="142" spans="2:7" ht="15.75" customHeight="1" thickBot="1" x14ac:dyDescent="0.3">
      <c r="B142" s="28"/>
      <c r="C142" s="29"/>
      <c r="D142" s="35" t="s">
        <v>2</v>
      </c>
      <c r="E142" s="36"/>
      <c r="F142" s="37"/>
      <c r="G142" s="16">
        <v>0</v>
      </c>
    </row>
    <row r="143" spans="2:7" ht="15.75" customHeight="1" thickBot="1" x14ac:dyDescent="0.3">
      <c r="B143" s="28"/>
      <c r="C143" s="29"/>
      <c r="D143" s="35" t="s">
        <v>1</v>
      </c>
      <c r="E143" s="36"/>
      <c r="F143" s="37"/>
      <c r="G143" s="16">
        <v>0</v>
      </c>
    </row>
    <row r="144" spans="2:7" s="6" customFormat="1" ht="15.75" thickBot="1" x14ac:dyDescent="0.3">
      <c r="B144" s="30"/>
      <c r="C144" s="31"/>
      <c r="D144" s="55" t="s">
        <v>0</v>
      </c>
      <c r="E144" s="70"/>
      <c r="F144" s="56"/>
      <c r="G144" s="17">
        <v>3864828.9704099894</v>
      </c>
    </row>
    <row r="145" spans="2:7" ht="15.75" x14ac:dyDescent="0.25">
      <c r="B145" s="5"/>
    </row>
    <row r="146" spans="2:7" s="14" customFormat="1" ht="15.75" x14ac:dyDescent="0.25">
      <c r="B146" s="15"/>
    </row>
    <row r="147" spans="2:7" ht="15.75" x14ac:dyDescent="0.25">
      <c r="B147" s="4"/>
      <c r="C147" s="4"/>
    </row>
    <row r="148" spans="2:7" ht="15.75" x14ac:dyDescent="0.25">
      <c r="B148" s="20"/>
      <c r="C148" s="20"/>
      <c r="D148" s="22"/>
      <c r="E148" s="22"/>
      <c r="F148" s="24"/>
      <c r="G148" s="24"/>
    </row>
    <row r="149" spans="2:7" ht="15.75" customHeight="1" x14ac:dyDescent="0.25">
      <c r="B149" s="71"/>
      <c r="C149" s="71"/>
      <c r="D149" s="71"/>
      <c r="E149" s="71"/>
      <c r="F149" s="21"/>
      <c r="G149" s="2"/>
    </row>
    <row r="150" spans="2:7" ht="31.5" customHeight="1" x14ac:dyDescent="0.25">
      <c r="B150" s="21"/>
      <c r="C150" s="21"/>
      <c r="D150" s="23"/>
      <c r="E150" s="23"/>
      <c r="F150" s="24"/>
      <c r="G150" s="24"/>
    </row>
    <row r="151" spans="2:7" ht="15.75" customHeight="1" x14ac:dyDescent="0.25">
      <c r="B151" s="71"/>
      <c r="C151" s="71"/>
      <c r="D151" s="71"/>
      <c r="E151" s="71"/>
      <c r="G151" s="2"/>
    </row>
    <row r="152" spans="2:7" ht="15.75" customHeight="1" x14ac:dyDescent="0.25">
      <c r="D152" s="3"/>
    </row>
    <row r="153" spans="2:7" ht="15.75" customHeight="1" x14ac:dyDescent="0.25">
      <c r="B153" s="71"/>
      <c r="C153" s="71"/>
      <c r="D153" s="71"/>
      <c r="E153" s="71"/>
      <c r="G153" s="2"/>
    </row>
    <row r="154" spans="2:7" ht="15.75" x14ac:dyDescent="0.25">
      <c r="B154" s="1"/>
    </row>
  </sheetData>
  <mergeCells count="157">
    <mergeCell ref="D77:F77"/>
    <mergeCell ref="D78:F78"/>
    <mergeCell ref="D79:F79"/>
    <mergeCell ref="D80:F80"/>
    <mergeCell ref="D81:F81"/>
    <mergeCell ref="D82:F82"/>
    <mergeCell ref="D83:F83"/>
    <mergeCell ref="D84:F84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28:F28"/>
    <mergeCell ref="D29:F29"/>
    <mergeCell ref="D30:F30"/>
    <mergeCell ref="B153:E153"/>
    <mergeCell ref="D144:F144"/>
    <mergeCell ref="B149:E149"/>
    <mergeCell ref="B151:E151"/>
    <mergeCell ref="D141:F141"/>
    <mergeCell ref="D142:F142"/>
    <mergeCell ref="D143:F143"/>
    <mergeCell ref="B85:C144"/>
    <mergeCell ref="D85:G85"/>
    <mergeCell ref="D86:F86"/>
    <mergeCell ref="D138:F138"/>
    <mergeCell ref="D139:F139"/>
    <mergeCell ref="D140:F140"/>
    <mergeCell ref="D135:F135"/>
    <mergeCell ref="D136:F136"/>
    <mergeCell ref="D137:F137"/>
    <mergeCell ref="D111:F111"/>
    <mergeCell ref="D112:F112"/>
    <mergeCell ref="D113:F113"/>
    <mergeCell ref="D132:F132"/>
    <mergeCell ref="D133:F133"/>
    <mergeCell ref="D134:F134"/>
    <mergeCell ref="D129:F129"/>
    <mergeCell ref="D130:F130"/>
    <mergeCell ref="D131:F131"/>
    <mergeCell ref="D126:F126"/>
    <mergeCell ref="D127:F127"/>
    <mergeCell ref="D128:F128"/>
    <mergeCell ref="D123:F123"/>
    <mergeCell ref="D124:F124"/>
    <mergeCell ref="D125:F125"/>
    <mergeCell ref="D120:F120"/>
    <mergeCell ref="D121:F121"/>
    <mergeCell ref="D122:F122"/>
    <mergeCell ref="D117:F117"/>
    <mergeCell ref="D118:F118"/>
    <mergeCell ref="D119:F119"/>
    <mergeCell ref="D114:F114"/>
    <mergeCell ref="D115:F115"/>
    <mergeCell ref="D116:F116"/>
    <mergeCell ref="D110:F110"/>
    <mergeCell ref="D105:F105"/>
    <mergeCell ref="D106:F106"/>
    <mergeCell ref="D107:F107"/>
    <mergeCell ref="D95:F95"/>
    <mergeCell ref="D102:F102"/>
    <mergeCell ref="D103:F103"/>
    <mergeCell ref="D87:F87"/>
    <mergeCell ref="D88:F88"/>
    <mergeCell ref="D89:F89"/>
    <mergeCell ref="D96:F96"/>
    <mergeCell ref="D97:F97"/>
    <mergeCell ref="D98:F98"/>
    <mergeCell ref="D93:F93"/>
    <mergeCell ref="D94:F94"/>
    <mergeCell ref="D104:F104"/>
    <mergeCell ref="D99:F99"/>
    <mergeCell ref="D100:F100"/>
    <mergeCell ref="D101:F101"/>
    <mergeCell ref="D108:F108"/>
    <mergeCell ref="D109:F109"/>
    <mergeCell ref="D90:F90"/>
    <mergeCell ref="D91:F91"/>
    <mergeCell ref="D92:F92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B13:C16"/>
    <mergeCell ref="D13:G13"/>
    <mergeCell ref="E14:G14"/>
    <mergeCell ref="E16:G16"/>
    <mergeCell ref="B17:C24"/>
    <mergeCell ref="D17:G17"/>
    <mergeCell ref="D18:D19"/>
    <mergeCell ref="E18:G18"/>
    <mergeCell ref="E19:G19"/>
    <mergeCell ref="E22:G22"/>
    <mergeCell ref="E23:G23"/>
    <mergeCell ref="E24:G24"/>
    <mergeCell ref="E21:G21"/>
    <mergeCell ref="D148:E148"/>
    <mergeCell ref="D150:E150"/>
    <mergeCell ref="F148:G148"/>
    <mergeCell ref="F150:G150"/>
    <mergeCell ref="A2:G3"/>
    <mergeCell ref="B4:C7"/>
    <mergeCell ref="D4:G4"/>
    <mergeCell ref="E5:G5"/>
    <mergeCell ref="E6:G6"/>
    <mergeCell ref="E7:G7"/>
    <mergeCell ref="B8:C12"/>
    <mergeCell ref="D8:G8"/>
    <mergeCell ref="E9:G9"/>
    <mergeCell ref="E10:G10"/>
    <mergeCell ref="E11:G11"/>
    <mergeCell ref="E12:G12"/>
    <mergeCell ref="D67:F67"/>
    <mergeCell ref="B25:C84"/>
    <mergeCell ref="D25:G25"/>
    <mergeCell ref="D26:E26"/>
    <mergeCell ref="F26:G26"/>
    <mergeCell ref="D27:E27"/>
    <mergeCell ref="F27:G27"/>
    <mergeCell ref="E20:G20"/>
  </mergeCells>
  <hyperlinks>
    <hyperlink ref="E12" r:id="rId1"/>
    <hyperlink ref="E11" r:id="rId2"/>
  </hyperlinks>
  <pageMargins left="0" right="0" top="0" bottom="0" header="0" footer="0"/>
  <pageSetup paperSize="9" scale="74" fitToHeight="0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1-чорак 2022</vt:lpstr>
      <vt:lpstr>'1-чорак 2022'!Область_печати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Zafar Turdibekov</cp:lastModifiedBy>
  <cp:lastPrinted>2023-04-27T11:47:43Z</cp:lastPrinted>
  <dcterms:created xsi:type="dcterms:W3CDTF">2022-12-21T11:07:04Z</dcterms:created>
  <dcterms:modified xsi:type="dcterms:W3CDTF">2023-04-27T11:51:06Z</dcterms:modified>
</cp:coreProperties>
</file>